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HYGAILO\Vsim\2016\РІШЕННЯ\СЕСІЯ\ГРУДЕНЬ\Про бюджет на 2017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TDSheet!$7:$8</definedName>
    <definedName name="_xlnm.Print_Area" localSheetId="0">TDSheet!$A$1:$F$102</definedName>
  </definedNames>
  <calcPr calcId="162913"/>
</workbook>
</file>

<file path=xl/calcChain.xml><?xml version="1.0" encoding="utf-8"?>
<calcChain xmlns="http://schemas.openxmlformats.org/spreadsheetml/2006/main">
  <c r="C12" i="1" l="1"/>
  <c r="D84" i="1" l="1"/>
  <c r="E84" i="1"/>
  <c r="D85" i="1"/>
  <c r="E85" i="1"/>
  <c r="D87" i="1"/>
  <c r="E87" i="1"/>
  <c r="C13" i="1"/>
  <c r="D69" i="1"/>
  <c r="D68" i="1" s="1"/>
  <c r="F68" i="1" s="1"/>
  <c r="F71" i="1"/>
  <c r="F72" i="1"/>
  <c r="F70" i="1"/>
  <c r="D62" i="1"/>
  <c r="C52" i="1"/>
  <c r="F52" i="1" s="1"/>
  <c r="F53" i="1"/>
  <c r="F49" i="1"/>
  <c r="D44" i="1"/>
  <c r="C44" i="1"/>
  <c r="D41" i="1"/>
  <c r="D40" i="1"/>
  <c r="D9" i="1" s="1"/>
  <c r="E41" i="1"/>
  <c r="E40" i="1" s="1"/>
  <c r="E9" i="1" s="1"/>
  <c r="C41" i="1"/>
  <c r="C21" i="1"/>
  <c r="C20" i="1" s="1"/>
  <c r="F20" i="1" s="1"/>
  <c r="C87" i="1"/>
  <c r="F81" i="1"/>
  <c r="F55" i="1"/>
  <c r="C11" i="1"/>
  <c r="C10" i="1" s="1"/>
  <c r="C9" i="1" s="1"/>
  <c r="E67" i="1"/>
  <c r="E61" i="1" s="1"/>
  <c r="E43" i="1" s="1"/>
  <c r="E75" i="1"/>
  <c r="E79" i="1"/>
  <c r="E78" i="1"/>
  <c r="F97" i="1"/>
  <c r="F93" i="1"/>
  <c r="F94" i="1"/>
  <c r="F24" i="1"/>
  <c r="F25" i="1"/>
  <c r="C18" i="1"/>
  <c r="F18" i="1" s="1"/>
  <c r="F88" i="1"/>
  <c r="F89" i="1"/>
  <c r="E77" i="1"/>
  <c r="E76" i="1" s="1"/>
  <c r="E74" i="1"/>
  <c r="C37" i="1"/>
  <c r="F86" i="1"/>
  <c r="C34" i="1"/>
  <c r="F34" i="1"/>
  <c r="F33" i="1"/>
  <c r="F35" i="1"/>
  <c r="F36" i="1"/>
  <c r="C32" i="1"/>
  <c r="F23" i="1"/>
  <c r="F22" i="1"/>
  <c r="F83" i="1"/>
  <c r="F16" i="1"/>
  <c r="F32" i="1"/>
  <c r="F19" i="1"/>
  <c r="C85" i="1"/>
  <c r="C84" i="1" s="1"/>
  <c r="F84" i="1" s="1"/>
  <c r="D65" i="1"/>
  <c r="F65" i="1" s="1"/>
  <c r="C62" i="1"/>
  <c r="F62" i="1" s="1"/>
  <c r="C56" i="1"/>
  <c r="F56" i="1" s="1"/>
  <c r="F31" i="1"/>
  <c r="F30" i="1"/>
  <c r="D80" i="1"/>
  <c r="D77" i="1"/>
  <c r="D76" i="1"/>
  <c r="D73" i="1" s="1"/>
  <c r="F73" i="1" s="1"/>
  <c r="D74" i="1"/>
  <c r="C58" i="1"/>
  <c r="C51" i="1" s="1"/>
  <c r="F51" i="1" s="1"/>
  <c r="F54" i="1"/>
  <c r="C40" i="1"/>
  <c r="C61" i="1"/>
  <c r="F12" i="1"/>
  <c r="F13" i="1"/>
  <c r="F14" i="1"/>
  <c r="F15" i="1"/>
  <c r="F17" i="1"/>
  <c r="F26" i="1"/>
  <c r="F27" i="1"/>
  <c r="F28" i="1"/>
  <c r="F29" i="1"/>
  <c r="F37" i="1"/>
  <c r="F38" i="1"/>
  <c r="F39" i="1"/>
  <c r="F40" i="1"/>
  <c r="F41" i="1"/>
  <c r="F42" i="1"/>
  <c r="F44" i="1"/>
  <c r="F45" i="1"/>
  <c r="F46" i="1"/>
  <c r="F47" i="1"/>
  <c r="F48" i="1"/>
  <c r="F50" i="1"/>
  <c r="F57" i="1"/>
  <c r="F59" i="1"/>
  <c r="F60" i="1"/>
  <c r="F63" i="1"/>
  <c r="F64" i="1"/>
  <c r="F66" i="1"/>
  <c r="F67" i="1"/>
  <c r="F69" i="1"/>
  <c r="F74" i="1"/>
  <c r="F75" i="1"/>
  <c r="F76" i="1"/>
  <c r="F77" i="1"/>
  <c r="F78" i="1"/>
  <c r="F79" i="1"/>
  <c r="F80" i="1"/>
  <c r="F85" i="1"/>
  <c r="F87" i="1"/>
  <c r="F90" i="1"/>
  <c r="F91" i="1"/>
  <c r="F92" i="1"/>
  <c r="F95" i="1"/>
  <c r="F96" i="1"/>
  <c r="F98" i="1"/>
  <c r="F11" i="1"/>
  <c r="F10" i="1" s="1"/>
  <c r="F9" i="1" l="1"/>
  <c r="C43" i="1"/>
  <c r="E73" i="1"/>
  <c r="E82" i="1" s="1"/>
  <c r="E99" i="1" s="1"/>
  <c r="F21" i="1"/>
  <c r="D61" i="1"/>
  <c r="F58" i="1"/>
  <c r="D43" i="1" l="1"/>
  <c r="D82" i="1" s="1"/>
  <c r="D99" i="1" s="1"/>
  <c r="F61" i="1"/>
  <c r="C82" i="1"/>
  <c r="C99" i="1" l="1"/>
  <c r="F82" i="1"/>
  <c r="F99" i="1" s="1"/>
  <c r="F43" i="1"/>
</calcChain>
</file>

<file path=xl/sharedStrings.xml><?xml version="1.0" encoding="utf-8"?>
<sst xmlns="http://schemas.openxmlformats.org/spreadsheetml/2006/main" count="105" uniqueCount="102">
  <si>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</si>
  <si>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</si>
  <si>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</si>
  <si>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</si>
  <si>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</si>
  <si>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</si>
  <si>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</si>
  <si>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</si>
  <si>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</si>
  <si>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</si>
  <si>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</si>
  <si>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</si>
  <si>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</si>
  <si>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</si>
  <si>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</si>
  <si>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</si>
  <si>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</si>
  <si>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</si>
  <si>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</si>
  <si>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</si>
  <si>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</si>
  <si>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</si>
  <si>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</si>
  <si>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</si>
  <si>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</si>
  <si>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</si>
  <si>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</si>
  <si>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</si>
  <si>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</si>
  <si>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</si>
  <si>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</si>
  <si>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</si>
  <si>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</si>
  <si>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</si>
  <si>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</si>
  <si>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</si>
  <si>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</si>
  <si>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</si>
  <si>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</si>
  <si>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</si>
  <si>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</si>
  <si>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</si>
  <si>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</si>
  <si>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</si>
  <si>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</si>
  <si>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</si>
  <si>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</si>
  <si>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</si>
  <si>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</si>
  <si>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</si>
  <si>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</si>
  <si>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</si>
  <si>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</si>
  <si>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</si>
  <si>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Офіційні трансферти</t>
  </si>
  <si>
    <t>Від органів державного управління</t>
  </si>
  <si>
    <t>Субвенції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</si>
  <si>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</si>
  <si>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</si>
  <si>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</si>
  <si>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</si>
  <si>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</si>
  <si>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</si>
  <si>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Всього доходів</t>
  </si>
  <si>
    <t>Секретар міської ради</t>
  </si>
  <si>
    <t>Податок на майно</t>
  </si>
  <si>
    <t>Плата за надання інших адміністративних послуг</t>
  </si>
  <si>
    <t>Доходи від операцій з кредитування та надання гарантій</t>
  </si>
  <si>
    <t>Освітня субвенція</t>
  </si>
  <si>
    <t>Медична субвенція</t>
  </si>
  <si>
    <t>Податок та збір на доходи фізичних осіб</t>
  </si>
  <si>
    <t>КОНТРОЛЬ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</si>
  <si>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</si>
  <si>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</si>
  <si>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</si>
  <si>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</si>
  <si>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</si>
  <si>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</si>
  <si>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</si>
  <si>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</si>
  <si>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</si>
  <si>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</si>
  <si>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</si>
  <si>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Реверсна дотація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</si>
  <si>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</si>
  <si>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                                                                   </t>
  </si>
  <si>
    <t xml:space="preserve">Місцеві податки </t>
  </si>
  <si>
    <t>Плата за надання адміністративних послуг</t>
  </si>
  <si>
    <t>О.Савчук</t>
  </si>
  <si>
    <t xml:space="preserve">Адміністративний збір за державну реєстрацію речових прав на нерухоме майно та їх обтяжень </t>
  </si>
  <si>
    <t>Доходи міського бюджету міста Івано-Франківська на 2017 рік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</si>
  <si>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</si>
  <si>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</si>
  <si>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</si>
  <si>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 xml:space="preserve"> Додаток 1</t>
  </si>
  <si>
    <t>до рішення ___ сесії міської ради</t>
  </si>
  <si>
    <t xml:space="preserve">      від __________2016 року   №_______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</si>
  <si>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</si>
  <si>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Податок на доходи фізичних осіб із суми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</si>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</sst>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2" borderId="1" xfId="0" applyNumberFormat="1" applyFont="1" applyFill="1" applyBorder="1" applyAlignment="1">
      <alignment horizontal="right"/>
    </xf>
    <xf numFmtId="0" fontId="4" fillId="3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5" fillId="0" borderId="0" xfId="0" applyFont="1" applyFill="1"/>
    <xf numFmtId="0" fontId="5" fillId="0" borderId="0" xfId="0" applyFont="1"/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Довідка та прогноз на 2009р.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01"/>
  <sheetViews>
    <sheetView tabSelected="1" topLeftCell="A82" zoomScaleNormal="100" zoomScaleSheetLayoutView="100" workbookViewId="0">
      <selection activeCell="H13" sqref="H13"/>
    </sheetView>
  </sheetViews>
  <sheetFormatPr defaultColWidth="10.1640625" defaultRowHeight="11.45" customHeight="1" x14ac:dyDescent="0.2"/>
  <cols>
    <col min="1" max="1" width="9.33203125" style="1" customWidth="1"/>
    <col min="2" max="2" width="69.33203125" style="1" customWidth="1"/>
    <col min="3" max="6" width="18.83203125" style="1" customWidth="1"/>
    <col min="7" max="16384" width="10.1640625" style="2"/>
  </cols>
  <sheetData>
    <row r="1" spans="1:6" ht="12" customHeight="1" x14ac:dyDescent="0.2">
      <c r="C1" s="31" t="s">
        <v>94</v>
      </c>
      <c r="D1" s="31"/>
      <c r="E1" s="31"/>
      <c r="F1" s="31"/>
    </row>
    <row r="2" spans="1:6" ht="12" customHeight="1" x14ac:dyDescent="0.2">
      <c r="C2" s="31" t="s">
        <v>95</v>
      </c>
      <c r="D2" s="31"/>
      <c r="E2" s="31"/>
      <c r="F2" s="31"/>
    </row>
    <row r="3" spans="1:6" ht="11.45" customHeight="1" x14ac:dyDescent="0.2">
      <c r="C3" s="26"/>
      <c r="D3" s="26" t="s">
        <v>96</v>
      </c>
      <c r="E3" s="26"/>
      <c r="F3" s="27"/>
    </row>
    <row r="5" spans="1:6" ht="21.95" customHeight="1" x14ac:dyDescent="0.2">
      <c r="A5" s="36" t="s">
        <v>90</v>
      </c>
      <c r="B5" s="36"/>
      <c r="C5" s="36"/>
      <c r="D5" s="36"/>
      <c r="E5" s="36"/>
      <c r="F5" s="36"/>
    </row>
    <row r="6" spans="1:6" ht="11.1" customHeight="1" x14ac:dyDescent="0.2">
      <c r="F6" s="3" t="s">
        <v>0</v>
      </c>
    </row>
    <row r="7" spans="1:6" ht="11.1" customHeight="1" x14ac:dyDescent="0.2">
      <c r="A7" s="37" t="s">
        <v>1</v>
      </c>
      <c r="B7" s="37" t="s">
        <v>2</v>
      </c>
      <c r="C7" s="37" t="s">
        <v>3</v>
      </c>
      <c r="D7" s="37" t="s">
        <v>4</v>
      </c>
      <c r="E7" s="37"/>
      <c r="F7" s="37" t="s">
        <v>5</v>
      </c>
    </row>
    <row r="8" spans="1:6" ht="21.95" customHeight="1" x14ac:dyDescent="0.2">
      <c r="A8" s="37"/>
      <c r="B8" s="37"/>
      <c r="C8" s="37"/>
      <c r="D8" s="4" t="s">
        <v>5</v>
      </c>
      <c r="E8" s="4" t="s">
        <v>6</v>
      </c>
      <c r="F8" s="37"/>
    </row>
    <row r="9" spans="1:6" s="8" customFormat="1" ht="12" x14ac:dyDescent="0.2">
      <c r="A9" s="5">
        <v>10000000</v>
      </c>
      <c r="B9" s="6" t="s">
        <v>7</v>
      </c>
      <c r="C9" s="7">
        <f>C10+C19+C20+C40</f>
        <v>990694600</v>
      </c>
      <c r="D9" s="7">
        <f>D10+D19+D20+D40</f>
        <v>95000</v>
      </c>
      <c r="E9" s="7">
        <f>E10+E19+E20+E40</f>
        <v>0</v>
      </c>
      <c r="F9" s="7">
        <f>F10+F19+F20+F40</f>
        <v>990789600</v>
      </c>
    </row>
    <row r="10" spans="1:6" s="8" customFormat="1" ht="24" x14ac:dyDescent="0.2">
      <c r="A10" s="5">
        <v>11000000</v>
      </c>
      <c r="B10" s="9" t="s">
        <v>8</v>
      </c>
      <c r="C10" s="7">
        <f>C11+C17</f>
        <v>653444600</v>
      </c>
      <c r="D10" s="7"/>
      <c r="E10" s="7"/>
      <c r="F10" s="7">
        <f>F11+F17</f>
        <v>653444600</v>
      </c>
    </row>
    <row r="11" spans="1:6" s="8" customFormat="1" ht="12" x14ac:dyDescent="0.2">
      <c r="A11" s="5">
        <v>11010000</v>
      </c>
      <c r="B11" s="9" t="s">
        <v>70</v>
      </c>
      <c r="C11" s="7">
        <f>C12+C13+C14+C15+C16</f>
        <v>652864600</v>
      </c>
      <c r="D11" s="7"/>
      <c r="E11" s="7"/>
      <c r="F11" s="7">
        <f>F12+F13+F14+F15+F16</f>
        <v>652864600</v>
      </c>
    </row>
    <row r="12" spans="1:6" ht="24" x14ac:dyDescent="0.2">
      <c r="A12" s="10">
        <v>11010100</v>
      </c>
      <c r="B12" s="11" t="s">
        <v>9</v>
      </c>
      <c r="C12" s="12">
        <f>557612600+1092000</f>
        <v>558704600</v>
      </c>
      <c r="D12" s="12"/>
      <c r="E12" s="12"/>
      <c r="F12" s="12">
        <f t="shared" ref="F12:F68" si="0">C12+D12</f>
        <v>558704600</v>
      </c>
    </row>
    <row r="13" spans="1:6" ht="36" x14ac:dyDescent="0.2">
      <c r="A13" s="10">
        <v>11010200</v>
      </c>
      <c r="B13" s="11" t="s">
        <v>10</v>
      </c>
      <c r="C13" s="12">
        <f>55000000+6160000</f>
        <v>61160000</v>
      </c>
      <c r="D13" s="12"/>
      <c r="E13" s="12"/>
      <c r="F13" s="12">
        <f t="shared" si="0"/>
        <v>61160000</v>
      </c>
    </row>
    <row r="14" spans="1:6" ht="24" x14ac:dyDescent="0.2">
      <c r="A14" s="10">
        <v>11010400</v>
      </c>
      <c r="B14" s="11" t="s">
        <v>11</v>
      </c>
      <c r="C14" s="12">
        <v>15000000</v>
      </c>
      <c r="D14" s="12"/>
      <c r="E14" s="12"/>
      <c r="F14" s="12">
        <f t="shared" si="0"/>
        <v>15000000</v>
      </c>
    </row>
    <row r="15" spans="1:6" ht="24" x14ac:dyDescent="0.2">
      <c r="A15" s="10">
        <v>11010500</v>
      </c>
      <c r="B15" s="11" t="s">
        <v>12</v>
      </c>
      <c r="C15" s="12">
        <v>15000000</v>
      </c>
      <c r="D15" s="12"/>
      <c r="E15" s="12"/>
      <c r="F15" s="12">
        <f t="shared" si="0"/>
        <v>15000000</v>
      </c>
    </row>
    <row r="16" spans="1:6" ht="36" x14ac:dyDescent="0.2">
      <c r="A16" s="10">
        <v>11010900</v>
      </c>
      <c r="B16" s="13" t="s">
        <v>98</v>
      </c>
      <c r="C16" s="12">
        <v>3000000</v>
      </c>
      <c r="D16" s="12"/>
      <c r="E16" s="12"/>
      <c r="F16" s="12">
        <f t="shared" si="0"/>
        <v>3000000</v>
      </c>
    </row>
    <row r="17" spans="1:6" ht="24" x14ac:dyDescent="0.2">
      <c r="A17" s="10">
        <v>11020200</v>
      </c>
      <c r="B17" s="11" t="s">
        <v>13</v>
      </c>
      <c r="C17" s="12">
        <v>580000</v>
      </c>
      <c r="D17" s="12"/>
      <c r="E17" s="12"/>
      <c r="F17" s="12">
        <f t="shared" si="0"/>
        <v>580000</v>
      </c>
    </row>
    <row r="18" spans="1:6" ht="18" customHeight="1" x14ac:dyDescent="0.2">
      <c r="A18" s="10">
        <v>14000000</v>
      </c>
      <c r="B18" s="24" t="s">
        <v>84</v>
      </c>
      <c r="C18" s="7">
        <f>C19</f>
        <v>110000000</v>
      </c>
      <c r="D18" s="12"/>
      <c r="E18" s="12"/>
      <c r="F18" s="12">
        <f t="shared" si="0"/>
        <v>110000000</v>
      </c>
    </row>
    <row r="19" spans="1:6" ht="24" x14ac:dyDescent="0.2">
      <c r="A19" s="10">
        <v>14040000</v>
      </c>
      <c r="B19" s="14" t="s">
        <v>85</v>
      </c>
      <c r="C19" s="12">
        <v>110000000</v>
      </c>
      <c r="D19" s="12"/>
      <c r="E19" s="12"/>
      <c r="F19" s="12">
        <f t="shared" si="0"/>
        <v>110000000</v>
      </c>
    </row>
    <row r="20" spans="1:6" s="8" customFormat="1" ht="12" x14ac:dyDescent="0.2">
      <c r="A20" s="5">
        <v>18000000</v>
      </c>
      <c r="B20" s="15" t="s">
        <v>86</v>
      </c>
      <c r="C20" s="7">
        <f>C21+C32+C34+C37</f>
        <v>227250000</v>
      </c>
      <c r="D20" s="7"/>
      <c r="E20" s="7"/>
      <c r="F20" s="7">
        <f t="shared" si="0"/>
        <v>227250000</v>
      </c>
    </row>
    <row r="21" spans="1:6" s="8" customFormat="1" ht="12" x14ac:dyDescent="0.2">
      <c r="A21" s="5">
        <v>18010000</v>
      </c>
      <c r="B21" s="9" t="s">
        <v>65</v>
      </c>
      <c r="C21" s="7">
        <f>C22+C23+C24+C25+C26+C27+C28+C29+C30+C31</f>
        <v>95980000</v>
      </c>
      <c r="D21" s="7"/>
      <c r="E21" s="7"/>
      <c r="F21" s="7">
        <f t="shared" si="0"/>
        <v>95980000</v>
      </c>
    </row>
    <row r="22" spans="1:6" ht="24" x14ac:dyDescent="0.2">
      <c r="A22" s="10">
        <v>18010100</v>
      </c>
      <c r="B22" s="11" t="s">
        <v>72</v>
      </c>
      <c r="C22" s="12">
        <v>300000</v>
      </c>
      <c r="D22" s="12"/>
      <c r="E22" s="12"/>
      <c r="F22" s="12">
        <f>C22+D22</f>
        <v>300000</v>
      </c>
    </row>
    <row r="23" spans="1:6" ht="24" x14ac:dyDescent="0.2">
      <c r="A23" s="10">
        <v>18010200</v>
      </c>
      <c r="B23" s="11" t="s">
        <v>73</v>
      </c>
      <c r="C23" s="12">
        <v>2000000</v>
      </c>
      <c r="D23" s="12"/>
      <c r="E23" s="12"/>
      <c r="F23" s="12">
        <f>C23+D23</f>
        <v>2000000</v>
      </c>
    </row>
    <row r="24" spans="1:6" ht="24" x14ac:dyDescent="0.2">
      <c r="A24" s="10">
        <v>18010300</v>
      </c>
      <c r="B24" s="11" t="s">
        <v>74</v>
      </c>
      <c r="C24" s="12">
        <v>600000</v>
      </c>
      <c r="D24" s="12"/>
      <c r="E24" s="12"/>
      <c r="F24" s="12">
        <f>C24+D24</f>
        <v>600000</v>
      </c>
    </row>
    <row r="25" spans="1:6" ht="24" x14ac:dyDescent="0.2">
      <c r="A25" s="10">
        <v>18010400</v>
      </c>
      <c r="B25" s="11" t="s">
        <v>75</v>
      </c>
      <c r="C25" s="12">
        <v>8000000</v>
      </c>
      <c r="D25" s="12"/>
      <c r="E25" s="12"/>
      <c r="F25" s="12">
        <f>C25+D25</f>
        <v>8000000</v>
      </c>
    </row>
    <row r="26" spans="1:6" ht="12" x14ac:dyDescent="0.2">
      <c r="A26" s="10">
        <v>18010500</v>
      </c>
      <c r="B26" s="11" t="s">
        <v>14</v>
      </c>
      <c r="C26" s="12">
        <v>29200000</v>
      </c>
      <c r="D26" s="12"/>
      <c r="E26" s="12"/>
      <c r="F26" s="12">
        <f t="shared" si="0"/>
        <v>29200000</v>
      </c>
    </row>
    <row r="27" spans="1:6" ht="12" x14ac:dyDescent="0.2">
      <c r="A27" s="10">
        <v>18010600</v>
      </c>
      <c r="B27" s="11" t="s">
        <v>15</v>
      </c>
      <c r="C27" s="12">
        <v>46450000</v>
      </c>
      <c r="D27" s="12"/>
      <c r="E27" s="12"/>
      <c r="F27" s="12">
        <f t="shared" si="0"/>
        <v>46450000</v>
      </c>
    </row>
    <row r="28" spans="1:6" ht="12" x14ac:dyDescent="0.2">
      <c r="A28" s="10">
        <v>18010700</v>
      </c>
      <c r="B28" s="11" t="s">
        <v>16</v>
      </c>
      <c r="C28" s="12">
        <v>2200000</v>
      </c>
      <c r="D28" s="12"/>
      <c r="E28" s="12"/>
      <c r="F28" s="12">
        <f t="shared" si="0"/>
        <v>2200000</v>
      </c>
    </row>
    <row r="29" spans="1:6" ht="12" x14ac:dyDescent="0.2">
      <c r="A29" s="10">
        <v>18010900</v>
      </c>
      <c r="B29" s="11" t="s">
        <v>17</v>
      </c>
      <c r="C29" s="12">
        <v>6350000</v>
      </c>
      <c r="D29" s="12"/>
      <c r="E29" s="12"/>
      <c r="F29" s="12">
        <f t="shared" si="0"/>
        <v>6350000</v>
      </c>
    </row>
    <row r="30" spans="1:6" ht="12" x14ac:dyDescent="0.2">
      <c r="A30" s="10">
        <v>18011000</v>
      </c>
      <c r="B30" s="11" t="s">
        <v>76</v>
      </c>
      <c r="C30" s="12">
        <v>600000</v>
      </c>
      <c r="D30" s="12"/>
      <c r="E30" s="12"/>
      <c r="F30" s="12">
        <f t="shared" ref="F30:F36" si="1">C30+D30</f>
        <v>600000</v>
      </c>
    </row>
    <row r="31" spans="1:6" ht="12" x14ac:dyDescent="0.2">
      <c r="A31" s="10">
        <v>18011100</v>
      </c>
      <c r="B31" s="11" t="s">
        <v>77</v>
      </c>
      <c r="C31" s="12">
        <v>280000</v>
      </c>
      <c r="D31" s="12"/>
      <c r="E31" s="12"/>
      <c r="F31" s="12">
        <f t="shared" si="1"/>
        <v>280000</v>
      </c>
    </row>
    <row r="32" spans="1:6" s="8" customFormat="1" ht="12" x14ac:dyDescent="0.2">
      <c r="A32" s="5">
        <v>18020000</v>
      </c>
      <c r="B32" s="9" t="s">
        <v>78</v>
      </c>
      <c r="C32" s="7">
        <f>C33</f>
        <v>1000000</v>
      </c>
      <c r="D32" s="7"/>
      <c r="E32" s="7"/>
      <c r="F32" s="7">
        <f t="shared" si="1"/>
        <v>1000000</v>
      </c>
    </row>
    <row r="33" spans="1:6" ht="24" x14ac:dyDescent="0.2">
      <c r="A33" s="10">
        <v>18020100</v>
      </c>
      <c r="B33" s="11" t="s">
        <v>79</v>
      </c>
      <c r="C33" s="12">
        <v>1000000</v>
      </c>
      <c r="D33" s="12"/>
      <c r="E33" s="12"/>
      <c r="F33" s="12">
        <f t="shared" si="1"/>
        <v>1000000</v>
      </c>
    </row>
    <row r="34" spans="1:6" s="8" customFormat="1" ht="12" x14ac:dyDescent="0.2">
      <c r="A34" s="5">
        <v>18030000</v>
      </c>
      <c r="B34" s="9" t="s">
        <v>80</v>
      </c>
      <c r="C34" s="7">
        <f>C35+C36</f>
        <v>270000</v>
      </c>
      <c r="D34" s="7"/>
      <c r="E34" s="7"/>
      <c r="F34" s="7">
        <f t="shared" si="1"/>
        <v>270000</v>
      </c>
    </row>
    <row r="35" spans="1:6" ht="12" x14ac:dyDescent="0.2">
      <c r="A35" s="10">
        <v>18030100</v>
      </c>
      <c r="B35" s="11" t="s">
        <v>81</v>
      </c>
      <c r="C35" s="12">
        <v>150000</v>
      </c>
      <c r="D35" s="12"/>
      <c r="E35" s="12"/>
      <c r="F35" s="12">
        <f t="shared" si="1"/>
        <v>150000</v>
      </c>
    </row>
    <row r="36" spans="1:6" ht="12" x14ac:dyDescent="0.2">
      <c r="A36" s="10">
        <v>18030200</v>
      </c>
      <c r="B36" s="11" t="s">
        <v>82</v>
      </c>
      <c r="C36" s="12">
        <v>120000</v>
      </c>
      <c r="D36" s="12"/>
      <c r="E36" s="12"/>
      <c r="F36" s="12">
        <f t="shared" si="1"/>
        <v>120000</v>
      </c>
    </row>
    <row r="37" spans="1:6" s="8" customFormat="1" ht="12" x14ac:dyDescent="0.2">
      <c r="A37" s="5">
        <v>18050000</v>
      </c>
      <c r="B37" s="9" t="s">
        <v>18</v>
      </c>
      <c r="C37" s="7">
        <f>C38+C39</f>
        <v>130000000</v>
      </c>
      <c r="D37" s="7"/>
      <c r="E37" s="7"/>
      <c r="F37" s="7">
        <f t="shared" si="0"/>
        <v>130000000</v>
      </c>
    </row>
    <row r="38" spans="1:6" ht="12" x14ac:dyDescent="0.2">
      <c r="A38" s="10">
        <v>18050300</v>
      </c>
      <c r="B38" s="11" t="s">
        <v>19</v>
      </c>
      <c r="C38" s="12">
        <v>39300000</v>
      </c>
      <c r="D38" s="12"/>
      <c r="E38" s="12"/>
      <c r="F38" s="12">
        <f t="shared" si="0"/>
        <v>39300000</v>
      </c>
    </row>
    <row r="39" spans="1:6" ht="12" x14ac:dyDescent="0.2">
      <c r="A39" s="10">
        <v>18050400</v>
      </c>
      <c r="B39" s="11" t="s">
        <v>20</v>
      </c>
      <c r="C39" s="12">
        <v>90700000</v>
      </c>
      <c r="D39" s="12"/>
      <c r="E39" s="12"/>
      <c r="F39" s="12">
        <f t="shared" si="0"/>
        <v>90700000</v>
      </c>
    </row>
    <row r="40" spans="1:6" s="8" customFormat="1" ht="12" x14ac:dyDescent="0.2">
      <c r="A40" s="5">
        <v>19000000</v>
      </c>
      <c r="B40" s="9" t="s">
        <v>21</v>
      </c>
      <c r="C40" s="7">
        <f t="shared" ref="C40:E41" si="2">C41</f>
        <v>0</v>
      </c>
      <c r="D40" s="7">
        <f t="shared" si="2"/>
        <v>95000</v>
      </c>
      <c r="E40" s="7">
        <f t="shared" si="2"/>
        <v>0</v>
      </c>
      <c r="F40" s="7">
        <f t="shared" si="0"/>
        <v>95000</v>
      </c>
    </row>
    <row r="41" spans="1:6" ht="12" x14ac:dyDescent="0.2">
      <c r="A41" s="10">
        <v>19010000</v>
      </c>
      <c r="B41" s="11" t="s">
        <v>22</v>
      </c>
      <c r="C41" s="12">
        <f t="shared" si="2"/>
        <v>0</v>
      </c>
      <c r="D41" s="12">
        <f t="shared" si="2"/>
        <v>95000</v>
      </c>
      <c r="E41" s="12">
        <f t="shared" si="2"/>
        <v>0</v>
      </c>
      <c r="F41" s="12">
        <f t="shared" si="0"/>
        <v>95000</v>
      </c>
    </row>
    <row r="42" spans="1:6" ht="24" x14ac:dyDescent="0.2">
      <c r="A42" s="10">
        <v>19010100</v>
      </c>
      <c r="B42" s="11" t="s">
        <v>23</v>
      </c>
      <c r="C42" s="12"/>
      <c r="D42" s="12">
        <v>95000</v>
      </c>
      <c r="E42" s="12"/>
      <c r="F42" s="12">
        <f t="shared" si="0"/>
        <v>95000</v>
      </c>
    </row>
    <row r="43" spans="1:6" s="8" customFormat="1" ht="12" x14ac:dyDescent="0.2">
      <c r="A43" s="5">
        <v>20000000</v>
      </c>
      <c r="B43" s="6" t="s">
        <v>24</v>
      </c>
      <c r="C43" s="7">
        <f>C44+C51+C61+C68</f>
        <v>38478500</v>
      </c>
      <c r="D43" s="7">
        <f>D44+D51+D61+D68</f>
        <v>44872000</v>
      </c>
      <c r="E43" s="7">
        <f>E44+E51+E61+E68</f>
        <v>6000000</v>
      </c>
      <c r="F43" s="7">
        <f t="shared" si="0"/>
        <v>83350500</v>
      </c>
    </row>
    <row r="44" spans="1:6" s="8" customFormat="1" ht="12" x14ac:dyDescent="0.2">
      <c r="A44" s="5">
        <v>21000000</v>
      </c>
      <c r="B44" s="9" t="s">
        <v>25</v>
      </c>
      <c r="C44" s="7">
        <f>C45+C46+C47+C48+C49+C50</f>
        <v>350500</v>
      </c>
      <c r="D44" s="7">
        <f>D45+D46+D47+D48+D49+D50</f>
        <v>5000</v>
      </c>
      <c r="E44" s="7"/>
      <c r="F44" s="7">
        <f t="shared" si="0"/>
        <v>355500</v>
      </c>
    </row>
    <row r="45" spans="1:6" ht="24" x14ac:dyDescent="0.2">
      <c r="A45" s="10">
        <v>21010300</v>
      </c>
      <c r="B45" s="11" t="s">
        <v>26</v>
      </c>
      <c r="C45" s="12">
        <v>2000</v>
      </c>
      <c r="D45" s="12"/>
      <c r="E45" s="12"/>
      <c r="F45" s="12">
        <f t="shared" si="0"/>
        <v>2000</v>
      </c>
    </row>
    <row r="46" spans="1:6" ht="12" x14ac:dyDescent="0.2">
      <c r="A46" s="10">
        <v>21080500</v>
      </c>
      <c r="B46" s="11" t="s">
        <v>27</v>
      </c>
      <c r="C46" s="12">
        <v>50000</v>
      </c>
      <c r="D46" s="12"/>
      <c r="E46" s="12"/>
      <c r="F46" s="12">
        <f t="shared" si="0"/>
        <v>50000</v>
      </c>
    </row>
    <row r="47" spans="1:6" ht="48" hidden="1" x14ac:dyDescent="0.2">
      <c r="A47" s="10">
        <v>21080900</v>
      </c>
      <c r="B47" s="11" t="s">
        <v>28</v>
      </c>
      <c r="C47" s="12"/>
      <c r="D47" s="12"/>
      <c r="E47" s="12"/>
      <c r="F47" s="12">
        <f t="shared" si="0"/>
        <v>0</v>
      </c>
    </row>
    <row r="48" spans="1:6" ht="12" x14ac:dyDescent="0.2">
      <c r="A48" s="10">
        <v>21081100</v>
      </c>
      <c r="B48" s="11" t="s">
        <v>29</v>
      </c>
      <c r="C48" s="12">
        <v>200000</v>
      </c>
      <c r="D48" s="12"/>
      <c r="E48" s="12"/>
      <c r="F48" s="12">
        <f t="shared" si="0"/>
        <v>200000</v>
      </c>
    </row>
    <row r="49" spans="1:6" ht="24" x14ac:dyDescent="0.2">
      <c r="A49" s="10">
        <v>21081500</v>
      </c>
      <c r="B49" s="11" t="s">
        <v>91</v>
      </c>
      <c r="C49" s="12">
        <v>98500</v>
      </c>
      <c r="D49" s="12"/>
      <c r="E49" s="12"/>
      <c r="F49" s="12">
        <f t="shared" si="0"/>
        <v>98500</v>
      </c>
    </row>
    <row r="50" spans="1:6" ht="24" x14ac:dyDescent="0.2">
      <c r="A50" s="10">
        <v>21110000</v>
      </c>
      <c r="B50" s="11" t="s">
        <v>30</v>
      </c>
      <c r="C50" s="12"/>
      <c r="D50" s="12">
        <v>5000</v>
      </c>
      <c r="E50" s="12"/>
      <c r="F50" s="12">
        <f t="shared" si="0"/>
        <v>5000</v>
      </c>
    </row>
    <row r="51" spans="1:6" s="8" customFormat="1" ht="24" x14ac:dyDescent="0.2">
      <c r="A51" s="5">
        <v>22000000</v>
      </c>
      <c r="B51" s="9" t="s">
        <v>31</v>
      </c>
      <c r="C51" s="7">
        <f>C53+C54+C55+C57+C58</f>
        <v>35028000</v>
      </c>
      <c r="D51" s="7"/>
      <c r="E51" s="7"/>
      <c r="F51" s="7">
        <f t="shared" si="0"/>
        <v>35028000</v>
      </c>
    </row>
    <row r="52" spans="1:6" s="8" customFormat="1" ht="12" x14ac:dyDescent="0.2">
      <c r="A52" s="5">
        <v>22010000</v>
      </c>
      <c r="B52" s="9" t="s">
        <v>87</v>
      </c>
      <c r="C52" s="7">
        <f>C53+C54+C55</f>
        <v>21928000</v>
      </c>
      <c r="D52" s="7"/>
      <c r="E52" s="7"/>
      <c r="F52" s="7">
        <f t="shared" si="0"/>
        <v>21928000</v>
      </c>
    </row>
    <row r="53" spans="1:6" ht="24" x14ac:dyDescent="0.2">
      <c r="A53" s="10">
        <v>22010300</v>
      </c>
      <c r="B53" s="11" t="s">
        <v>97</v>
      </c>
      <c r="C53" s="12">
        <v>976000</v>
      </c>
      <c r="D53" s="12"/>
      <c r="E53" s="12"/>
      <c r="F53" s="12">
        <f t="shared" si="0"/>
        <v>976000</v>
      </c>
    </row>
    <row r="54" spans="1:6" ht="12" x14ac:dyDescent="0.2">
      <c r="A54" s="10">
        <v>22012500</v>
      </c>
      <c r="B54" s="11" t="s">
        <v>66</v>
      </c>
      <c r="C54" s="12">
        <v>20000000</v>
      </c>
      <c r="D54" s="12"/>
      <c r="E54" s="12"/>
      <c r="F54" s="12">
        <f t="shared" si="0"/>
        <v>20000000</v>
      </c>
    </row>
    <row r="55" spans="1:6" ht="24" x14ac:dyDescent="0.2">
      <c r="A55" s="10">
        <v>22012600</v>
      </c>
      <c r="B55" s="16" t="s">
        <v>89</v>
      </c>
      <c r="C55" s="12">
        <v>952000</v>
      </c>
      <c r="D55" s="12"/>
      <c r="E55" s="12"/>
      <c r="F55" s="12">
        <f t="shared" si="0"/>
        <v>952000</v>
      </c>
    </row>
    <row r="56" spans="1:6" s="8" customFormat="1" ht="24" x14ac:dyDescent="0.2">
      <c r="A56" s="5">
        <v>22080000</v>
      </c>
      <c r="B56" s="9" t="s">
        <v>32</v>
      </c>
      <c r="C56" s="7">
        <f>C57</f>
        <v>12500000</v>
      </c>
      <c r="D56" s="7"/>
      <c r="E56" s="7"/>
      <c r="F56" s="7">
        <f t="shared" si="0"/>
        <v>12500000</v>
      </c>
    </row>
    <row r="57" spans="1:6" ht="24" x14ac:dyDescent="0.2">
      <c r="A57" s="10">
        <v>22080400</v>
      </c>
      <c r="B57" s="11" t="s">
        <v>33</v>
      </c>
      <c r="C57" s="12">
        <v>12500000</v>
      </c>
      <c r="D57" s="12"/>
      <c r="E57" s="12"/>
      <c r="F57" s="12">
        <f t="shared" si="0"/>
        <v>12500000</v>
      </c>
    </row>
    <row r="58" spans="1:6" s="8" customFormat="1" ht="12" x14ac:dyDescent="0.2">
      <c r="A58" s="5">
        <v>22090000</v>
      </c>
      <c r="B58" s="9" t="s">
        <v>34</v>
      </c>
      <c r="C58" s="7">
        <f>C59+C60</f>
        <v>600000</v>
      </c>
      <c r="D58" s="7"/>
      <c r="E58" s="7"/>
      <c r="F58" s="7">
        <f t="shared" si="0"/>
        <v>600000</v>
      </c>
    </row>
    <row r="59" spans="1:6" ht="36" x14ac:dyDescent="0.2">
      <c r="A59" s="10">
        <v>22090100</v>
      </c>
      <c r="B59" s="11" t="s">
        <v>35</v>
      </c>
      <c r="C59" s="12">
        <v>300000</v>
      </c>
      <c r="D59" s="12"/>
      <c r="E59" s="12"/>
      <c r="F59" s="12">
        <f t="shared" si="0"/>
        <v>300000</v>
      </c>
    </row>
    <row r="60" spans="1:6" ht="24" x14ac:dyDescent="0.2">
      <c r="A60" s="10">
        <v>22090400</v>
      </c>
      <c r="B60" s="11" t="s">
        <v>36</v>
      </c>
      <c r="C60" s="12">
        <v>300000</v>
      </c>
      <c r="D60" s="12"/>
      <c r="E60" s="12"/>
      <c r="F60" s="12">
        <f t="shared" si="0"/>
        <v>300000</v>
      </c>
    </row>
    <row r="61" spans="1:6" s="8" customFormat="1" ht="12" x14ac:dyDescent="0.2">
      <c r="A61" s="5">
        <v>24000000</v>
      </c>
      <c r="B61" s="9" t="s">
        <v>37</v>
      </c>
      <c r="C61" s="7">
        <f>C62+C65+C67</f>
        <v>3100000</v>
      </c>
      <c r="D61" s="7">
        <f>D62+D65+D67</f>
        <v>6007000</v>
      </c>
      <c r="E61" s="7">
        <f>E62+E65+E67</f>
        <v>6000000</v>
      </c>
      <c r="F61" s="7">
        <f t="shared" si="0"/>
        <v>9107000</v>
      </c>
    </row>
    <row r="62" spans="1:6" s="8" customFormat="1" ht="12" x14ac:dyDescent="0.2">
      <c r="A62" s="5">
        <v>24060000</v>
      </c>
      <c r="B62" s="9" t="s">
        <v>27</v>
      </c>
      <c r="C62" s="7">
        <f>C63+C64</f>
        <v>3100000</v>
      </c>
      <c r="D62" s="7">
        <f>D63+D64</f>
        <v>5000</v>
      </c>
      <c r="E62" s="7"/>
      <c r="F62" s="7">
        <f t="shared" si="0"/>
        <v>3105000</v>
      </c>
    </row>
    <row r="63" spans="1:6" ht="12" x14ac:dyDescent="0.2">
      <c r="A63" s="10">
        <v>24060300</v>
      </c>
      <c r="B63" s="11" t="s">
        <v>27</v>
      </c>
      <c r="C63" s="12">
        <v>3100000</v>
      </c>
      <c r="D63" s="12"/>
      <c r="E63" s="12"/>
      <c r="F63" s="12">
        <f t="shared" si="0"/>
        <v>3100000</v>
      </c>
    </row>
    <row r="64" spans="1:6" ht="36" x14ac:dyDescent="0.2">
      <c r="A64" s="10">
        <v>24062100</v>
      </c>
      <c r="B64" s="11" t="s">
        <v>38</v>
      </c>
      <c r="C64" s="12"/>
      <c r="D64" s="12">
        <v>5000</v>
      </c>
      <c r="E64" s="12"/>
      <c r="F64" s="12">
        <f t="shared" si="0"/>
        <v>5000</v>
      </c>
    </row>
    <row r="65" spans="1:6" s="8" customFormat="1" ht="12" x14ac:dyDescent="0.2">
      <c r="A65" s="5">
        <v>24110000</v>
      </c>
      <c r="B65" s="9" t="s">
        <v>67</v>
      </c>
      <c r="C65" s="7"/>
      <c r="D65" s="7">
        <f>D66</f>
        <v>2000</v>
      </c>
      <c r="E65" s="7"/>
      <c r="F65" s="12">
        <f t="shared" si="0"/>
        <v>2000</v>
      </c>
    </row>
    <row r="66" spans="1:6" ht="36" x14ac:dyDescent="0.2">
      <c r="A66" s="10">
        <v>24110900</v>
      </c>
      <c r="B66" s="11" t="s">
        <v>39</v>
      </c>
      <c r="C66" s="12"/>
      <c r="D66" s="12">
        <v>2000</v>
      </c>
      <c r="E66" s="12"/>
      <c r="F66" s="12">
        <f t="shared" si="0"/>
        <v>2000</v>
      </c>
    </row>
    <row r="67" spans="1:6" s="8" customFormat="1" ht="24" x14ac:dyDescent="0.2">
      <c r="A67" s="5">
        <v>24170000</v>
      </c>
      <c r="B67" s="9" t="s">
        <v>40</v>
      </c>
      <c r="C67" s="7"/>
      <c r="D67" s="7">
        <v>6000000</v>
      </c>
      <c r="E67" s="7">
        <f>D67</f>
        <v>6000000</v>
      </c>
      <c r="F67" s="7">
        <f t="shared" si="0"/>
        <v>6000000</v>
      </c>
    </row>
    <row r="68" spans="1:6" s="8" customFormat="1" ht="12" x14ac:dyDescent="0.2">
      <c r="A68" s="5">
        <v>25000000</v>
      </c>
      <c r="B68" s="9" t="s">
        <v>41</v>
      </c>
      <c r="C68" s="7"/>
      <c r="D68" s="7">
        <f>D69</f>
        <v>38860000</v>
      </c>
      <c r="E68" s="7"/>
      <c r="F68" s="7">
        <f t="shared" si="0"/>
        <v>38860000</v>
      </c>
    </row>
    <row r="69" spans="1:6" s="20" customFormat="1" ht="24" x14ac:dyDescent="0.2">
      <c r="A69" s="17">
        <v>25010000</v>
      </c>
      <c r="B69" s="18" t="s">
        <v>42</v>
      </c>
      <c r="C69" s="19"/>
      <c r="D69" s="19">
        <f>D70+D71+D72</f>
        <v>38860000</v>
      </c>
      <c r="E69" s="19"/>
      <c r="F69" s="19">
        <f t="shared" ref="F69:F98" si="3">C69+D69</f>
        <v>38860000</v>
      </c>
    </row>
    <row r="70" spans="1:6" s="20" customFormat="1" ht="24" x14ac:dyDescent="0.2">
      <c r="A70" s="17">
        <v>25010100</v>
      </c>
      <c r="B70" s="18" t="s">
        <v>43</v>
      </c>
      <c r="C70" s="19"/>
      <c r="D70" s="19">
        <v>33190400</v>
      </c>
      <c r="E70" s="19"/>
      <c r="F70" s="19">
        <f t="shared" si="3"/>
        <v>33190400</v>
      </c>
    </row>
    <row r="71" spans="1:6" s="20" customFormat="1" ht="12" x14ac:dyDescent="0.2">
      <c r="A71" s="17">
        <v>25010200</v>
      </c>
      <c r="B71" s="25" t="s">
        <v>92</v>
      </c>
      <c r="C71" s="19"/>
      <c r="D71" s="19">
        <v>5533000</v>
      </c>
      <c r="E71" s="19"/>
      <c r="F71" s="19">
        <f t="shared" si="3"/>
        <v>5533000</v>
      </c>
    </row>
    <row r="72" spans="1:6" s="20" customFormat="1" ht="12" x14ac:dyDescent="0.2">
      <c r="A72" s="17">
        <v>25010300</v>
      </c>
      <c r="B72" s="25" t="s">
        <v>93</v>
      </c>
      <c r="C72" s="19"/>
      <c r="D72" s="19">
        <v>136600</v>
      </c>
      <c r="E72" s="19"/>
      <c r="F72" s="19">
        <f t="shared" si="3"/>
        <v>136600</v>
      </c>
    </row>
    <row r="73" spans="1:6" s="8" customFormat="1" ht="12" x14ac:dyDescent="0.2">
      <c r="A73" s="5">
        <v>30000000</v>
      </c>
      <c r="B73" s="6" t="s">
        <v>44</v>
      </c>
      <c r="C73" s="7"/>
      <c r="D73" s="7">
        <f>D74+D76</f>
        <v>17000000</v>
      </c>
      <c r="E73" s="7">
        <f>E74+E76</f>
        <v>17000000</v>
      </c>
      <c r="F73" s="7">
        <f t="shared" si="3"/>
        <v>17000000</v>
      </c>
    </row>
    <row r="74" spans="1:6" s="8" customFormat="1" ht="12" x14ac:dyDescent="0.2">
      <c r="A74" s="5">
        <v>31000000</v>
      </c>
      <c r="B74" s="9" t="s">
        <v>45</v>
      </c>
      <c r="C74" s="7"/>
      <c r="D74" s="7">
        <f>D75</f>
        <v>7000000</v>
      </c>
      <c r="E74" s="7">
        <f>E75</f>
        <v>7000000</v>
      </c>
      <c r="F74" s="7">
        <f t="shared" si="3"/>
        <v>7000000</v>
      </c>
    </row>
    <row r="75" spans="1:6" ht="21.95" customHeight="1" x14ac:dyDescent="0.2">
      <c r="A75" s="10">
        <v>31030000</v>
      </c>
      <c r="B75" s="11" t="s">
        <v>46</v>
      </c>
      <c r="C75" s="12"/>
      <c r="D75" s="12">
        <v>7000000</v>
      </c>
      <c r="E75" s="12">
        <f>D75</f>
        <v>7000000</v>
      </c>
      <c r="F75" s="12">
        <f t="shared" si="3"/>
        <v>7000000</v>
      </c>
    </row>
    <row r="76" spans="1:6" s="8" customFormat="1" ht="12" x14ac:dyDescent="0.2">
      <c r="A76" s="5">
        <v>33000000</v>
      </c>
      <c r="B76" s="9" t="s">
        <v>47</v>
      </c>
      <c r="C76" s="7"/>
      <c r="D76" s="7">
        <f>D77</f>
        <v>10000000</v>
      </c>
      <c r="E76" s="7">
        <f>E77</f>
        <v>10000000</v>
      </c>
      <c r="F76" s="7">
        <f t="shared" si="3"/>
        <v>10000000</v>
      </c>
    </row>
    <row r="77" spans="1:6" s="8" customFormat="1" ht="12" x14ac:dyDescent="0.2">
      <c r="A77" s="5">
        <v>33010000</v>
      </c>
      <c r="B77" s="9" t="s">
        <v>48</v>
      </c>
      <c r="C77" s="7"/>
      <c r="D77" s="7">
        <f>D78+D79</f>
        <v>10000000</v>
      </c>
      <c r="E77" s="7">
        <f>E78+E79</f>
        <v>10000000</v>
      </c>
      <c r="F77" s="7">
        <f t="shared" si="3"/>
        <v>10000000</v>
      </c>
    </row>
    <row r="78" spans="1:6" ht="48" x14ac:dyDescent="0.2">
      <c r="A78" s="10">
        <v>33010100</v>
      </c>
      <c r="B78" s="11" t="s">
        <v>49</v>
      </c>
      <c r="C78" s="12"/>
      <c r="D78" s="12">
        <v>5000000</v>
      </c>
      <c r="E78" s="12">
        <f>D78</f>
        <v>5000000</v>
      </c>
      <c r="F78" s="12">
        <f t="shared" si="3"/>
        <v>5000000</v>
      </c>
    </row>
    <row r="79" spans="1:6" ht="36" x14ac:dyDescent="0.2">
      <c r="A79" s="10">
        <v>33010400</v>
      </c>
      <c r="B79" s="11" t="s">
        <v>50</v>
      </c>
      <c r="C79" s="12"/>
      <c r="D79" s="12">
        <v>5000000</v>
      </c>
      <c r="E79" s="12">
        <f>D79</f>
        <v>5000000</v>
      </c>
      <c r="F79" s="12">
        <f t="shared" si="3"/>
        <v>5000000</v>
      </c>
    </row>
    <row r="80" spans="1:6" s="8" customFormat="1" ht="12" x14ac:dyDescent="0.2">
      <c r="A80" s="5">
        <v>50000000</v>
      </c>
      <c r="B80" s="6" t="s">
        <v>51</v>
      </c>
      <c r="C80" s="7"/>
      <c r="D80" s="7">
        <f>D81</f>
        <v>2000000</v>
      </c>
      <c r="E80" s="7"/>
      <c r="F80" s="7">
        <f t="shared" si="3"/>
        <v>2000000</v>
      </c>
    </row>
    <row r="81" spans="1:6" ht="24" x14ac:dyDescent="0.2">
      <c r="A81" s="10">
        <v>50110000</v>
      </c>
      <c r="B81" s="11" t="s">
        <v>52</v>
      </c>
      <c r="C81" s="12"/>
      <c r="D81" s="12">
        <v>2000000</v>
      </c>
      <c r="E81" s="12"/>
      <c r="F81" s="12">
        <f>C81+D81</f>
        <v>2000000</v>
      </c>
    </row>
    <row r="82" spans="1:6" s="8" customFormat="1" ht="12" x14ac:dyDescent="0.2">
      <c r="A82" s="32" t="s">
        <v>53</v>
      </c>
      <c r="B82" s="32"/>
      <c r="C82" s="21">
        <f>C9+C43+C73+C80</f>
        <v>1029173100</v>
      </c>
      <c r="D82" s="7">
        <f>D9+D43+D73+D80</f>
        <v>63967000</v>
      </c>
      <c r="E82" s="7">
        <f>E9+E43+E73</f>
        <v>23000000</v>
      </c>
      <c r="F82" s="7">
        <f>C82+D82</f>
        <v>1093140100</v>
      </c>
    </row>
    <row r="83" spans="1:6" s="22" customFormat="1" ht="11.1" hidden="1" customHeight="1" x14ac:dyDescent="0.2">
      <c r="A83" s="28"/>
      <c r="B83" s="28" t="s">
        <v>71</v>
      </c>
      <c r="C83" s="29">
        <v>264955065</v>
      </c>
      <c r="D83" s="29">
        <v>30521000</v>
      </c>
      <c r="E83" s="29">
        <v>12000000</v>
      </c>
      <c r="F83" s="29">
        <f>C83+D83</f>
        <v>295476065</v>
      </c>
    </row>
    <row r="84" spans="1:6" s="8" customFormat="1" ht="12" x14ac:dyDescent="0.2">
      <c r="A84" s="5">
        <v>40000000</v>
      </c>
      <c r="B84" s="6" t="s">
        <v>54</v>
      </c>
      <c r="C84" s="7">
        <f>C85</f>
        <v>1146417600</v>
      </c>
      <c r="D84" s="7">
        <f t="shared" ref="D84:E84" si="4">D85</f>
        <v>450000</v>
      </c>
      <c r="E84" s="7">
        <f t="shared" si="4"/>
        <v>450000</v>
      </c>
      <c r="F84" s="7">
        <f t="shared" si="3"/>
        <v>1146867600</v>
      </c>
    </row>
    <row r="85" spans="1:6" s="8" customFormat="1" ht="12" x14ac:dyDescent="0.2">
      <c r="A85" s="5">
        <v>41000000</v>
      </c>
      <c r="B85" s="9" t="s">
        <v>55</v>
      </c>
      <c r="C85" s="7">
        <f>C87</f>
        <v>1146417600</v>
      </c>
      <c r="D85" s="7">
        <f t="shared" ref="D85:E85" si="5">D87</f>
        <v>450000</v>
      </c>
      <c r="E85" s="7">
        <f t="shared" si="5"/>
        <v>450000</v>
      </c>
      <c r="F85" s="7">
        <f t="shared" si="3"/>
        <v>1146867600</v>
      </c>
    </row>
    <row r="86" spans="1:6" s="8" customFormat="1" ht="11.1" hidden="1" customHeight="1" x14ac:dyDescent="0.2">
      <c r="A86" s="5">
        <v>41010100</v>
      </c>
      <c r="B86" s="9" t="s">
        <v>83</v>
      </c>
      <c r="C86" s="7">
        <v>18221200</v>
      </c>
      <c r="D86" s="7"/>
      <c r="E86" s="7"/>
      <c r="F86" s="7">
        <f t="shared" si="3"/>
        <v>18221200</v>
      </c>
    </row>
    <row r="87" spans="1:6" s="8" customFormat="1" ht="12" x14ac:dyDescent="0.2">
      <c r="A87" s="5">
        <v>41030000</v>
      </c>
      <c r="B87" s="9" t="s">
        <v>56</v>
      </c>
      <c r="C87" s="7">
        <f>C88+C89+C90+C91+C92+C95+C96+C97+C98+C93+C94</f>
        <v>1146417600</v>
      </c>
      <c r="D87" s="7">
        <f t="shared" ref="D87:E87" si="6">D88+D89+D90+D91+D92+D95+D96+D97+D98+D93+D94</f>
        <v>450000</v>
      </c>
      <c r="E87" s="7">
        <f t="shared" si="6"/>
        <v>450000</v>
      </c>
      <c r="F87" s="7">
        <f t="shared" si="3"/>
        <v>1146867600</v>
      </c>
    </row>
    <row r="88" spans="1:6" ht="11.1" hidden="1" customHeight="1" x14ac:dyDescent="0.2">
      <c r="A88" s="10">
        <v>41033900</v>
      </c>
      <c r="B88" s="11" t="s">
        <v>68</v>
      </c>
      <c r="C88" s="12"/>
      <c r="D88" s="12"/>
      <c r="E88" s="12"/>
      <c r="F88" s="12">
        <f t="shared" si="3"/>
        <v>0</v>
      </c>
    </row>
    <row r="89" spans="1:6" ht="11.1" hidden="1" customHeight="1" x14ac:dyDescent="0.2">
      <c r="A89" s="10">
        <v>41034200</v>
      </c>
      <c r="B89" s="11" t="s">
        <v>69</v>
      </c>
      <c r="C89" s="12"/>
      <c r="D89" s="12"/>
      <c r="E89" s="12"/>
      <c r="F89" s="12">
        <f t="shared" si="3"/>
        <v>0</v>
      </c>
    </row>
    <row r="90" spans="1:6" ht="48" x14ac:dyDescent="0.2">
      <c r="A90" s="10">
        <v>41030601</v>
      </c>
      <c r="B90" s="11" t="s">
        <v>99</v>
      </c>
      <c r="C90" s="12">
        <v>320919400</v>
      </c>
      <c r="D90" s="12"/>
      <c r="E90" s="12"/>
      <c r="F90" s="12">
        <f t="shared" si="3"/>
        <v>320919400</v>
      </c>
    </row>
    <row r="91" spans="1:6" ht="60" x14ac:dyDescent="0.2">
      <c r="A91" s="10">
        <v>41030801</v>
      </c>
      <c r="B91" s="11" t="s">
        <v>57</v>
      </c>
      <c r="C91" s="12">
        <v>335518000</v>
      </c>
      <c r="D91" s="12"/>
      <c r="E91" s="12"/>
      <c r="F91" s="12">
        <f t="shared" si="3"/>
        <v>335518000</v>
      </c>
    </row>
    <row r="92" spans="1:6" ht="36" x14ac:dyDescent="0.2">
      <c r="A92" s="10">
        <v>41031001</v>
      </c>
      <c r="B92" s="11" t="s">
        <v>58</v>
      </c>
      <c r="C92" s="12">
        <v>3000</v>
      </c>
      <c r="D92" s="12"/>
      <c r="E92" s="12"/>
      <c r="F92" s="12">
        <f t="shared" si="3"/>
        <v>3000</v>
      </c>
    </row>
    <row r="93" spans="1:6" ht="12" x14ac:dyDescent="0.2">
      <c r="A93" s="10">
        <v>41033900</v>
      </c>
      <c r="B93" s="11" t="s">
        <v>100</v>
      </c>
      <c r="C93" s="12">
        <v>283426000</v>
      </c>
      <c r="D93" s="12"/>
      <c r="E93" s="12"/>
      <c r="F93" s="12">
        <f t="shared" si="3"/>
        <v>283426000</v>
      </c>
    </row>
    <row r="94" spans="1:6" ht="12" x14ac:dyDescent="0.2">
      <c r="A94" s="10">
        <v>41034200</v>
      </c>
      <c r="B94" s="11" t="s">
        <v>101</v>
      </c>
      <c r="C94" s="12">
        <v>204296300</v>
      </c>
      <c r="D94" s="12"/>
      <c r="E94" s="12"/>
      <c r="F94" s="12">
        <f t="shared" si="3"/>
        <v>204296300</v>
      </c>
    </row>
    <row r="95" spans="1:6" ht="33" hidden="1" customHeight="1" x14ac:dyDescent="0.2">
      <c r="A95" s="10">
        <v>41034800</v>
      </c>
      <c r="B95" s="11" t="s">
        <v>59</v>
      </c>
      <c r="C95" s="12"/>
      <c r="D95" s="12"/>
      <c r="E95" s="12"/>
      <c r="F95" s="12">
        <f t="shared" si="3"/>
        <v>0</v>
      </c>
    </row>
    <row r="96" spans="1:6" ht="12.75" customHeight="1" x14ac:dyDescent="0.2">
      <c r="A96" s="10">
        <v>41035000</v>
      </c>
      <c r="B96" s="11" t="s">
        <v>60</v>
      </c>
      <c r="C96" s="12">
        <v>497200</v>
      </c>
      <c r="D96" s="12">
        <v>450000</v>
      </c>
      <c r="E96" s="12">
        <v>450000</v>
      </c>
      <c r="F96" s="12">
        <f t="shared" si="3"/>
        <v>947200</v>
      </c>
    </row>
    <row r="97" spans="1:6" ht="60" x14ac:dyDescent="0.2">
      <c r="A97" s="10">
        <v>41035800</v>
      </c>
      <c r="B97" s="11" t="s">
        <v>61</v>
      </c>
      <c r="C97" s="12">
        <v>1757700</v>
      </c>
      <c r="D97" s="12"/>
      <c r="E97" s="12"/>
      <c r="F97" s="12">
        <f t="shared" si="3"/>
        <v>1757700</v>
      </c>
    </row>
    <row r="98" spans="1:6" ht="33" hidden="1" customHeight="1" x14ac:dyDescent="0.2">
      <c r="A98" s="10">
        <v>41036300</v>
      </c>
      <c r="B98" s="11" t="s">
        <v>62</v>
      </c>
      <c r="C98" s="12"/>
      <c r="D98" s="12"/>
      <c r="E98" s="12"/>
      <c r="F98" s="12">
        <f t="shared" si="3"/>
        <v>0</v>
      </c>
    </row>
    <row r="99" spans="1:6" ht="12" x14ac:dyDescent="0.2">
      <c r="A99" s="33" t="s">
        <v>63</v>
      </c>
      <c r="B99" s="33"/>
      <c r="C99" s="12">
        <f>C82+C84</f>
        <v>2175590700</v>
      </c>
      <c r="D99" s="12">
        <f>D82+D84</f>
        <v>64417000</v>
      </c>
      <c r="E99" s="12">
        <f>E82+E84</f>
        <v>23450000</v>
      </c>
      <c r="F99" s="12">
        <f>F82+F84</f>
        <v>2240007700</v>
      </c>
    </row>
    <row r="100" spans="1:6" s="23" customFormat="1" ht="21.75" customHeight="1" x14ac:dyDescent="0.2">
      <c r="C100" s="30"/>
    </row>
    <row r="101" spans="1:6" s="23" customFormat="1" ht="12" x14ac:dyDescent="0.2">
      <c r="A101" s="34" t="s">
        <v>64</v>
      </c>
      <c r="B101" s="34"/>
      <c r="D101" s="35" t="s">
        <v>88</v>
      </c>
      <c r="E101" s="35"/>
      <c r="F101" s="35"/>
    </row>
  </sheetData>
  <mergeCells count="12">
    <mergeCell ref="C1:F1"/>
    <mergeCell ref="C2:F2"/>
    <mergeCell ref="A82:B82"/>
    <mergeCell ref="A99:B99"/>
    <mergeCell ref="A101:B101"/>
    <mergeCell ref="D101:F101"/>
    <mergeCell ref="A5:F5"/>
    <mergeCell ref="A7:A8"/>
    <mergeCell ref="B7:B8"/>
    <mergeCell ref="C7:C8"/>
    <mergeCell ref="D7:E7"/>
    <mergeCell ref="F7:F8"/>
  </mergeCells>
  <phoneticPr fontId="0" type="noConversion"/>
  <printOptions horizontalCentered="1"/>
  <pageMargins left="0.55118110236220474" right="0.55118110236220474" top="0.59055118110236227" bottom="0.59055118110236227" header="0.51181102362204722" footer="0.5118110236220472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2016-12-12T14:22:47Z</cp:lastPrinted>
  <dcterms:created xsi:type="dcterms:W3CDTF">2014-02-12T09:36:55Z</dcterms:created>
  <dcterms:modified xsi:type="dcterms:W3CDTF">2016-12-23T14:56:20Z</dcterms:modified>
</cp:coreProperties>
</file>